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Annahmen" sheetId="2" state="visible" r:id="rId2"/>
    <sheet xmlns:r="http://schemas.openxmlformats.org/officeDocument/2006/relationships" name="MaBV-Raten" sheetId="3" state="visible" r:id="rId3"/>
    <sheet xmlns:r="http://schemas.openxmlformats.org/officeDocument/2006/relationships" name="Liquiditätspl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.YYYY"/>
    <numFmt numFmtId="166" formatCode="#,##0 €;-#,##0 €;&quot;-&quot;"/>
    <numFmt numFmtId="167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1F3A5F"/>
      <sz val="14"/>
    </font>
    <font>
      <name val="Arial"/>
    </font>
    <font>
      <name val="Arial"/>
      <b val="1"/>
    </font>
    <font>
      <name val="Arial"/>
      <color rgb="000000FF"/>
    </font>
    <font>
      <name val="Arial"/>
      <color rgb="00008000"/>
    </font>
    <font>
      <name val="Arial"/>
      <i val="1"/>
      <color rgb="00666666"/>
    </font>
    <font>
      <name val="Arial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A5F"/>
      </patternFill>
    </fill>
    <fill>
      <patternFill patternType="solid">
        <fgColor rgb="00EEF1F5"/>
      </patternFill>
    </fill>
  </fills>
  <borders count="2">
    <border>
      <left/>
      <right/>
      <top/>
      <bottom/>
      <diagonal/>
    </border>
    <border>
      <top style="thin">
        <color rgb="00BFC5CF"/>
      </top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165" fontId="4" fillId="2" borderId="0" pivotButton="0" quotePrefix="0" xfId="0"/>
    <xf numFmtId="166" fontId="4" fillId="2" borderId="0" pivotButton="0" quotePrefix="0" xfId="0"/>
    <xf numFmtId="0" fontId="7" fillId="3" borderId="0" applyAlignment="1" pivotButton="0" quotePrefix="0" xfId="0">
      <alignment vertical="center" wrapText="1"/>
    </xf>
    <xf numFmtId="167" fontId="4" fillId="2" borderId="0" pivotButton="0" quotePrefix="0" xfId="0"/>
    <xf numFmtId="166" fontId="5" fillId="0" borderId="0" pivotButton="0" quotePrefix="0" xfId="0"/>
    <xf numFmtId="167" fontId="3" fillId="0" borderId="0" pivotButton="0" quotePrefix="0" xfId="0"/>
    <xf numFmtId="166" fontId="3" fillId="0" borderId="0" pivotButton="0" quotePrefix="0" xfId="0"/>
    <xf numFmtId="165" fontId="3" fillId="0" borderId="0" pivotButton="0" quotePrefix="0" xfId="0"/>
    <xf numFmtId="0" fontId="7" fillId="3" borderId="0" pivotButton="0" quotePrefix="0" xfId="0"/>
    <xf numFmtId="0" fontId="7" fillId="3" borderId="0" applyAlignment="1" pivotButton="0" quotePrefix="0" xfId="0">
      <alignment horizontal="center"/>
    </xf>
    <xf numFmtId="165" fontId="7" fillId="3" borderId="0" applyAlignment="1" pivotButton="0" quotePrefix="0" xfId="0">
      <alignment horizontal="center"/>
    </xf>
    <xf numFmtId="0" fontId="0" fillId="3" borderId="0" pivotButton="0" quotePrefix="0" xfId="0"/>
    <xf numFmtId="166" fontId="2" fillId="0" borderId="0" pivotButton="0" quotePrefix="0" xfId="0"/>
    <xf numFmtId="0" fontId="3" fillId="4" borderId="0" pivotButton="0" quotePrefix="0" xfId="0"/>
    <xf numFmtId="166" fontId="0" fillId="0" borderId="0" pivotButton="0" quotePrefix="0" xfId="0"/>
    <xf numFmtId="0" fontId="3" fillId="0" borderId="1" pivotButton="0" quotePrefix="0" xfId="0"/>
    <xf numFmtId="166" fontId="3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kanbau</author>
  </authors>
  <commentList>
    <comment ref="C3" authorId="0" shapeId="0">
      <text>
        <t>Anteile nach § 3 Abs. 2 MaBV: 30 % Beginn Erdarbeiten, 28 % Rohbau, weitere Abschnitte 2,1–8,4 %, 3,5 % vollständige Fertigstellung. Die Bündelung zu Raten legt Ihr Bauträgervertrag fest.</t>
      </text>
    </comment>
  </commentList>
</comments>
</file>

<file path=xl/comments/comment2.xml><?xml version="1.0" encoding="utf-8"?>
<comments xmlns="http://schemas.openxmlformats.org/spreadsheetml/2006/main">
  <authors>
    <author>kanbau</author>
  </authors>
  <commentList>
    <comment ref="A12" authorId="0" shapeId="0">
      <text>
        <t>Wird aus dem Blatt MaBV-Raten berechnet: Betrag jeder Rate im Monat ihrer Fälligkeit.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1" t="inlineStr">
        <is>
          <t>Liquiditätsplanung für Bauträger – Vorlage</t>
        </is>
      </c>
    </row>
    <row r="2">
      <c r="A2" s="2" t="inlineStr">
        <is>
          <t>Kostenlose Vorlage von kanbau (Behuf GmbH, Nürnberg) · www.kanbau.com</t>
        </is>
      </c>
    </row>
    <row r="3">
      <c r="A3" s="2" t="inlineStr"/>
    </row>
    <row r="4">
      <c r="A4" s="3" t="inlineStr">
        <is>
          <t>So verwenden Sie die Vorlage</t>
        </is>
      </c>
    </row>
    <row r="5">
      <c r="A5" s="2" t="inlineStr">
        <is>
          <t>1. Blatt „Annahmen“: Projektname, Startmonat, Anfangsbestand, Kreditlinie und verkaufte Kaufpreise eintragen.</t>
        </is>
      </c>
    </row>
    <row r="6">
      <c r="A6" s="2" t="inlineStr">
        <is>
          <t>2. Blatt „MaBV-Raten“: je Rate den Monat (1–24) eintragen, in dem sie voraussichtlich fällig wird.</t>
        </is>
      </c>
    </row>
    <row r="7">
      <c r="A7" s="2" t="inlineStr">
        <is>
          <t>3. Blatt „Liquiditätsplan“: Ein- und Auszahlungen je Monat in die gelben Zellen eintragen. Die Kaufpreisraten rechnet die Vorlage selbst.</t>
        </is>
      </c>
    </row>
    <row r="8">
      <c r="A8" s="2" t="inlineStr">
        <is>
          <t>4. Oben im Liquiditätsplan stehen Tiefpunkt und Monat des Tiefpunkts; Monate mit Unterdeckung werden rot markiert.</t>
        </is>
      </c>
    </row>
    <row r="9">
      <c r="A9" s="2" t="inlineStr"/>
    </row>
    <row r="10">
      <c r="A10" s="3" t="inlineStr">
        <is>
          <t>Legende</t>
        </is>
      </c>
    </row>
    <row r="11">
      <c r="A11" s="4" t="inlineStr">
        <is>
          <t>Gelbe Zelle, blaue Schrift = Eingabe (Beispielwerte, bitte überschreiben)</t>
        </is>
      </c>
    </row>
    <row r="12">
      <c r="A12" s="2" t="inlineStr">
        <is>
          <t>Schwarze Schrift = Formel, nicht überschreiben</t>
        </is>
      </c>
    </row>
    <row r="13">
      <c r="A13" s="5" t="inlineStr">
        <is>
          <t>Grüne Schrift = Wert aus einem anderen Blatt</t>
        </is>
      </c>
    </row>
    <row r="14">
      <c r="A14" s="2" t="inlineStr"/>
    </row>
    <row r="15">
      <c r="A15" s="2" t="inlineStr">
        <is>
          <t>Die eingetragenen Zahlen sind ein fiktives Beispiel (12 Wohnungen, 6 Mio. € Kaufpreise) und dienen nur der Orientierung.</t>
        </is>
      </c>
    </row>
    <row r="16">
      <c r="A16" s="2" t="inlineStr">
        <is>
          <t>MaBV-Anteile nach § 3 Abs. 2 MaBV; die Bündelung zu höchstens sieben Raten ist ein Beispiel und richtet sich nach Ihrem Bauträgervertrag.</t>
        </is>
      </c>
    </row>
    <row r="17">
      <c r="A17" s="2" t="inlineStr">
        <is>
          <t>Hinweis: Die Vorlage ersetzt keine Steuer- oder Rechtsberatung und keine Finanzierungszusage Ihrer Bank.</t>
        </is>
      </c>
    </row>
    <row r="18">
      <c r="A18" s="2" t="inlineStr"/>
    </row>
    <row r="19">
      <c r="A19" s="3" t="inlineStr">
        <is>
          <t>Liquidität ohne Tabellenpflege: kanbau rechnet den Cashflow aus Verträgen, Rechnungen, MaBV-Raten und Darlehen – www.kanbau.com/plattform/liquiditaetsplanung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60" customWidth="1" min="3" max="3"/>
  </cols>
  <sheetData>
    <row r="1">
      <c r="A1" s="1" t="inlineStr">
        <is>
          <t>Annahmen</t>
        </is>
      </c>
    </row>
    <row r="3">
      <c r="A3" s="2" t="inlineStr">
        <is>
          <t>Projekt</t>
        </is>
      </c>
      <c r="B3" s="4" t="inlineStr">
        <is>
          <t>Wohnanlage Beispielstraße (12 WE)</t>
        </is>
      </c>
      <c r="C3" s="6" t="inlineStr">
        <is>
          <t>Bezeichnung des Bauvorhabens</t>
        </is>
      </c>
    </row>
    <row r="4">
      <c r="A4" s="2" t="inlineStr">
        <is>
          <t>Startmonat</t>
        </is>
      </c>
      <c r="B4" s="7" t="n">
        <v>46388</v>
      </c>
      <c r="C4" s="6" t="inlineStr">
        <is>
          <t>Erster Monat des Plans; die Vorlage rechnet 24 Monate</t>
        </is>
      </c>
    </row>
    <row r="5">
      <c r="A5" s="2" t="inlineStr">
        <is>
          <t>Anfangsbestand Projektkonten</t>
        </is>
      </c>
      <c r="B5" s="8" t="n">
        <v>250000</v>
      </c>
      <c r="C5" s="6" t="inlineStr">
        <is>
          <t>Kontostand aller Projektkonten zu Beginn des Startmonats</t>
        </is>
      </c>
    </row>
    <row r="6">
      <c r="A6" s="2" t="inlineStr">
        <is>
          <t>Kreditlinie / freier Kontokorrentrahmen</t>
        </is>
      </c>
      <c r="B6" s="8" t="n">
        <v>500000</v>
      </c>
      <c r="C6" s="6" t="inlineStr">
        <is>
          <t>Rahmen, der zusätzlich zum Kontostand verfügbar ist</t>
        </is>
      </c>
    </row>
    <row r="7">
      <c r="A7" s="2" t="inlineStr">
        <is>
          <t>Verkaufte Kaufpreise gesamt</t>
        </is>
      </c>
      <c r="B7" s="8" t="n">
        <v>6000000</v>
      </c>
      <c r="C7" s="6" t="inlineStr">
        <is>
          <t>Summe der beurkundeten Kaufpreise; Basis der MaBV-Raten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64" customWidth="1" min="2" max="2"/>
    <col width="10" customWidth="1" min="3" max="3"/>
    <col width="16" customWidth="1" min="4" max="4"/>
    <col width="16" customWidth="1" min="5" max="5"/>
  </cols>
  <sheetData>
    <row r="1">
      <c r="A1" s="1" t="inlineStr">
        <is>
          <t>MaBV-Raten (§ 3 Abs. 2 MaBV)</t>
        </is>
      </c>
    </row>
    <row r="3">
      <c r="A3" s="9" t="inlineStr">
        <is>
          <t>Rate</t>
        </is>
      </c>
      <c r="B3" s="9" t="inlineStr">
        <is>
          <t>Bauabschnitte</t>
        </is>
      </c>
      <c r="C3" s="9" t="inlineStr">
        <is>
          <t>Anteil</t>
        </is>
      </c>
      <c r="D3" s="9" t="inlineStr">
        <is>
          <t>Fällig in Monat (1–24)</t>
        </is>
      </c>
      <c r="E3" s="9" t="inlineStr">
        <is>
          <t>Betrag</t>
        </is>
      </c>
    </row>
    <row r="4">
      <c r="A4" s="2" t="inlineStr">
        <is>
          <t>1. Rate</t>
        </is>
      </c>
      <c r="B4" s="2" t="inlineStr">
        <is>
          <t>Beginn der Erdarbeiten</t>
        </is>
      </c>
      <c r="C4" s="10" t="n">
        <v>0.3</v>
      </c>
      <c r="D4" s="4" t="n">
        <v>4</v>
      </c>
      <c r="E4" s="11">
        <f>C4*Annahmen!$B$7</f>
        <v/>
      </c>
    </row>
    <row r="5">
      <c r="A5" s="2" t="inlineStr">
        <is>
          <t>2. Rate</t>
        </is>
      </c>
      <c r="B5" s="2" t="inlineStr">
        <is>
          <t>Rohbaufertigstellung einschließlich Zimmererarbeiten</t>
        </is>
      </c>
      <c r="C5" s="10" t="n">
        <v>0.28</v>
      </c>
      <c r="D5" s="4" t="n">
        <v>9</v>
      </c>
      <c r="E5" s="11">
        <f>C5*Annahmen!$B$7</f>
        <v/>
      </c>
    </row>
    <row r="6">
      <c r="A6" s="2" t="inlineStr">
        <is>
          <t>3. Rate</t>
        </is>
      </c>
      <c r="B6" s="2" t="inlineStr">
        <is>
          <t>Dachflächen und Dachrinnen; Rohinstallation Heizung, Sanitär, Elektro</t>
        </is>
      </c>
      <c r="C6" s="10" t="n">
        <v>0.119</v>
      </c>
      <c r="D6" s="4" t="n">
        <v>11</v>
      </c>
      <c r="E6" s="11">
        <f>C6*Annahmen!$B$7</f>
        <v/>
      </c>
    </row>
    <row r="7">
      <c r="A7" s="2" t="inlineStr">
        <is>
          <t>4. Rate</t>
        </is>
      </c>
      <c r="B7" s="2" t="inlineStr">
        <is>
          <t>Fenstereinbau, Innenputz, Estrich</t>
        </is>
      </c>
      <c r="C7" s="10" t="n">
        <v>0.133</v>
      </c>
      <c r="D7" s="4" t="n">
        <v>14</v>
      </c>
      <c r="E7" s="11">
        <f>C7*Annahmen!$B$7</f>
        <v/>
      </c>
    </row>
    <row r="8">
      <c r="A8" s="2" t="inlineStr">
        <is>
          <t>5. Rate</t>
        </is>
      </c>
      <c r="B8" s="2" t="inlineStr">
        <is>
          <t>Fliesenarbeiten im Sanitärbereich, Fassadenarbeiten</t>
        </is>
      </c>
      <c r="C8" s="10" t="n">
        <v>0.049</v>
      </c>
      <c r="D8" s="4" t="n">
        <v>17</v>
      </c>
      <c r="E8" s="11">
        <f>C8*Annahmen!$B$7</f>
        <v/>
      </c>
    </row>
    <row r="9">
      <c r="A9" s="2" t="inlineStr">
        <is>
          <t>6. Rate</t>
        </is>
      </c>
      <c r="B9" s="2" t="inlineStr">
        <is>
          <t>Bezugsfertigkeit, Zug um Zug gegen Besitzübergabe</t>
        </is>
      </c>
      <c r="C9" s="10" t="n">
        <v>0.08400000000000001</v>
      </c>
      <c r="D9" s="4" t="n">
        <v>19</v>
      </c>
      <c r="E9" s="11">
        <f>C9*Annahmen!$B$7</f>
        <v/>
      </c>
    </row>
    <row r="10">
      <c r="A10" s="2" t="inlineStr">
        <is>
          <t>7. Rate</t>
        </is>
      </c>
      <c r="B10" s="2" t="inlineStr">
        <is>
          <t>vollständige Fertigstellung</t>
        </is>
      </c>
      <c r="C10" s="10" t="n">
        <v>0.035</v>
      </c>
      <c r="D10" s="4" t="n">
        <v>22</v>
      </c>
      <c r="E10" s="11">
        <f>C10*Annahmen!$B$7</f>
        <v/>
      </c>
    </row>
    <row r="11">
      <c r="B11" s="3" t="inlineStr">
        <is>
          <t>Summe</t>
        </is>
      </c>
      <c r="C11" s="12">
        <f>SUM(C4:C10)</f>
        <v/>
      </c>
      <c r="E11" s="13">
        <f>SUM(E4:E10)</f>
        <v/>
      </c>
    </row>
    <row r="12">
      <c r="B12" s="2" t="inlineStr">
        <is>
          <t>Prüfung</t>
        </is>
      </c>
      <c r="C12" s="2">
        <f>IF(ROUND(C11,4)=1,"ok – 100 %","Achtung: Summe ungleich 100 %")</f>
        <v/>
      </c>
    </row>
  </sheetData>
  <dataValidations count="1">
    <dataValidation sqref="D4:D10" showDropDown="0" showInputMessage="0" showErrorMessage="1" allowBlank="0" error="Bitte einen Monat von 1 bis 24 eintragen" type="whole" operator="between">
      <formula1>1</formula1>
      <formula2>24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31"/>
  <sheetViews>
    <sheetView showGridLines="1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</cols>
  <sheetData>
    <row r="1">
      <c r="A1" s="1" t="inlineStr">
        <is>
          <t>Liquiditätsplan</t>
        </is>
      </c>
    </row>
    <row r="2">
      <c r="A2" s="5">
        <f>Annahmen!B3</f>
        <v/>
      </c>
    </row>
    <row r="3">
      <c r="A3" s="3" t="inlineStr">
        <is>
          <t>Tiefpunkt verfügbare Liquidität</t>
        </is>
      </c>
      <c r="B3" s="13">
        <f>MIN(B30:Y30)</f>
        <v/>
      </c>
      <c r="C3" s="6" t="inlineStr">
        <is>
          <t>Kontostand plus Kreditlinie am schwächsten Monatsende</t>
        </is>
      </c>
    </row>
    <row r="4">
      <c r="A4" s="3" t="inlineStr">
        <is>
          <t>im Monat</t>
        </is>
      </c>
      <c r="B4" s="14">
        <f>INDEX(B7:Y7,MATCH(B3,B30:Y30,0))</f>
        <v/>
      </c>
    </row>
    <row r="6">
      <c r="A6" s="15" t="inlineStr">
        <is>
          <t>Monat</t>
        </is>
      </c>
      <c r="B6" s="16" t="n">
        <v>1</v>
      </c>
      <c r="C6" s="16" t="n">
        <v>2</v>
      </c>
      <c r="D6" s="16" t="n">
        <v>3</v>
      </c>
      <c r="E6" s="16" t="n">
        <v>4</v>
      </c>
      <c r="F6" s="16" t="n">
        <v>5</v>
      </c>
      <c r="G6" s="16" t="n">
        <v>6</v>
      </c>
      <c r="H6" s="16" t="n">
        <v>7</v>
      </c>
      <c r="I6" s="16" t="n">
        <v>8</v>
      </c>
      <c r="J6" s="16" t="n">
        <v>9</v>
      </c>
      <c r="K6" s="16" t="n">
        <v>10</v>
      </c>
      <c r="L6" s="16" t="n">
        <v>11</v>
      </c>
      <c r="M6" s="16" t="n">
        <v>12</v>
      </c>
      <c r="N6" s="16" t="n">
        <v>13</v>
      </c>
      <c r="O6" s="16" t="n">
        <v>14</v>
      </c>
      <c r="P6" s="16" t="n">
        <v>15</v>
      </c>
      <c r="Q6" s="16" t="n">
        <v>16</v>
      </c>
      <c r="R6" s="16" t="n">
        <v>17</v>
      </c>
      <c r="S6" s="16" t="n">
        <v>18</v>
      </c>
      <c r="T6" s="16" t="n">
        <v>19</v>
      </c>
      <c r="U6" s="16" t="n">
        <v>20</v>
      </c>
      <c r="V6" s="16" t="n">
        <v>21</v>
      </c>
      <c r="W6" s="16" t="n">
        <v>22</v>
      </c>
      <c r="X6" s="16" t="n">
        <v>23</v>
      </c>
      <c r="Y6" s="16" t="n">
        <v>24</v>
      </c>
      <c r="Z6" s="15" t="inlineStr">
        <is>
          <t>Summe</t>
        </is>
      </c>
    </row>
    <row r="7">
      <c r="A7" s="15" t="inlineStr">
        <is>
          <t>Datum</t>
        </is>
      </c>
      <c r="B7" s="17">
        <f>Annahmen!$B$4</f>
        <v/>
      </c>
      <c r="C7" s="17">
        <f>EDATE(B7,1)</f>
        <v/>
      </c>
      <c r="D7" s="17">
        <f>EDATE(C7,1)</f>
        <v/>
      </c>
      <c r="E7" s="17">
        <f>EDATE(D7,1)</f>
        <v/>
      </c>
      <c r="F7" s="17">
        <f>EDATE(E7,1)</f>
        <v/>
      </c>
      <c r="G7" s="17">
        <f>EDATE(F7,1)</f>
        <v/>
      </c>
      <c r="H7" s="17">
        <f>EDATE(G7,1)</f>
        <v/>
      </c>
      <c r="I7" s="17">
        <f>EDATE(H7,1)</f>
        <v/>
      </c>
      <c r="J7" s="17">
        <f>EDATE(I7,1)</f>
        <v/>
      </c>
      <c r="K7" s="17">
        <f>EDATE(J7,1)</f>
        <v/>
      </c>
      <c r="L7" s="17">
        <f>EDATE(K7,1)</f>
        <v/>
      </c>
      <c r="M7" s="17">
        <f>EDATE(L7,1)</f>
        <v/>
      </c>
      <c r="N7" s="17">
        <f>EDATE(M7,1)</f>
        <v/>
      </c>
      <c r="O7" s="17">
        <f>EDATE(N7,1)</f>
        <v/>
      </c>
      <c r="P7" s="17">
        <f>EDATE(O7,1)</f>
        <v/>
      </c>
      <c r="Q7" s="17">
        <f>EDATE(P7,1)</f>
        <v/>
      </c>
      <c r="R7" s="17">
        <f>EDATE(Q7,1)</f>
        <v/>
      </c>
      <c r="S7" s="17">
        <f>EDATE(R7,1)</f>
        <v/>
      </c>
      <c r="T7" s="17">
        <f>EDATE(S7,1)</f>
        <v/>
      </c>
      <c r="U7" s="17">
        <f>EDATE(T7,1)</f>
        <v/>
      </c>
      <c r="V7" s="17">
        <f>EDATE(U7,1)</f>
        <v/>
      </c>
      <c r="W7" s="17">
        <f>EDATE(V7,1)</f>
        <v/>
      </c>
      <c r="X7" s="17">
        <f>EDATE(W7,1)</f>
        <v/>
      </c>
      <c r="Y7" s="17">
        <f>EDATE(X7,1)</f>
        <v/>
      </c>
      <c r="Z7" s="18" t="n"/>
    </row>
    <row r="8">
      <c r="A8" s="3" t="inlineStr">
        <is>
          <t>Anfangsbestand</t>
        </is>
      </c>
      <c r="B8" s="11">
        <f>Annahmen!$B$5</f>
        <v/>
      </c>
      <c r="C8" s="19">
        <f>B28</f>
        <v/>
      </c>
      <c r="D8" s="19">
        <f>C28</f>
        <v/>
      </c>
      <c r="E8" s="19">
        <f>D28</f>
        <v/>
      </c>
      <c r="F8" s="19">
        <f>E28</f>
        <v/>
      </c>
      <c r="G8" s="19">
        <f>F28</f>
        <v/>
      </c>
      <c r="H8" s="19">
        <f>G28</f>
        <v/>
      </c>
      <c r="I8" s="19">
        <f>H28</f>
        <v/>
      </c>
      <c r="J8" s="19">
        <f>I28</f>
        <v/>
      </c>
      <c r="K8" s="19">
        <f>J28</f>
        <v/>
      </c>
      <c r="L8" s="19">
        <f>K28</f>
        <v/>
      </c>
      <c r="M8" s="19">
        <f>L28</f>
        <v/>
      </c>
      <c r="N8" s="19">
        <f>M28</f>
        <v/>
      </c>
      <c r="O8" s="19">
        <f>N28</f>
        <v/>
      </c>
      <c r="P8" s="19">
        <f>O28</f>
        <v/>
      </c>
      <c r="Q8" s="19">
        <f>P28</f>
        <v/>
      </c>
      <c r="R8" s="19">
        <f>Q28</f>
        <v/>
      </c>
      <c r="S8" s="19">
        <f>R28</f>
        <v/>
      </c>
      <c r="T8" s="19">
        <f>S28</f>
        <v/>
      </c>
      <c r="U8" s="19">
        <f>T28</f>
        <v/>
      </c>
      <c r="V8" s="19">
        <f>U28</f>
        <v/>
      </c>
      <c r="W8" s="19">
        <f>V28</f>
        <v/>
      </c>
      <c r="X8" s="19">
        <f>W28</f>
        <v/>
      </c>
      <c r="Y8" s="19">
        <f>X28</f>
        <v/>
      </c>
    </row>
    <row r="9">
      <c r="A9" s="20" t="inlineStr">
        <is>
          <t>Einzahlungen</t>
        </is>
      </c>
      <c r="B9" s="21" t="n"/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</row>
    <row r="10">
      <c r="A10" s="2" t="inlineStr">
        <is>
          <t xml:space="preserve">  Eigenkapital</t>
        </is>
      </c>
      <c r="B10" s="8" t="n">
        <v>1200000</v>
      </c>
      <c r="C10" s="8" t="n">
        <v>0</v>
      </c>
      <c r="D10" s="8" t="n">
        <v>0</v>
      </c>
      <c r="E10" s="8" t="n">
        <v>0</v>
      </c>
      <c r="F10" s="8" t="n">
        <v>0</v>
      </c>
      <c r="G10" s="8" t="n">
        <v>0</v>
      </c>
      <c r="H10" s="8" t="n">
        <v>0</v>
      </c>
      <c r="I10" s="8" t="n">
        <v>0</v>
      </c>
      <c r="J10" s="8" t="n">
        <v>0</v>
      </c>
      <c r="K10" s="8" t="n">
        <v>0</v>
      </c>
      <c r="L10" s="8" t="n">
        <v>0</v>
      </c>
      <c r="M10" s="8" t="n">
        <v>0</v>
      </c>
      <c r="N10" s="8" t="n">
        <v>0</v>
      </c>
      <c r="O10" s="8" t="n">
        <v>0</v>
      </c>
      <c r="P10" s="8" t="n">
        <v>0</v>
      </c>
      <c r="Q10" s="8" t="n">
        <v>0</v>
      </c>
      <c r="R10" s="8" t="n">
        <v>0</v>
      </c>
      <c r="S10" s="8" t="n">
        <v>0</v>
      </c>
      <c r="T10" s="8" t="n">
        <v>0</v>
      </c>
      <c r="U10" s="8" t="n">
        <v>0</v>
      </c>
      <c r="V10" s="8" t="n">
        <v>0</v>
      </c>
      <c r="W10" s="8" t="n">
        <v>0</v>
      </c>
      <c r="X10" s="8" t="n">
        <v>0</v>
      </c>
      <c r="Y10" s="8" t="n">
        <v>0</v>
      </c>
      <c r="Z10" s="13">
        <f>SUM(B10:Y10)</f>
        <v/>
      </c>
    </row>
    <row r="11">
      <c r="A11" s="2" t="inlineStr">
        <is>
          <t xml:space="preserve">  Darlehensabrufe (Baukredit)</t>
        </is>
      </c>
      <c r="B11" s="8" t="n">
        <v>0</v>
      </c>
      <c r="C11" s="8" t="n">
        <v>0</v>
      </c>
      <c r="D11" s="8" t="n">
        <v>0</v>
      </c>
      <c r="E11" s="8" t="n">
        <v>0</v>
      </c>
      <c r="F11" s="8" t="n">
        <v>350000</v>
      </c>
      <c r="G11" s="8" t="n">
        <v>350000</v>
      </c>
      <c r="H11" s="8" t="n">
        <v>350000</v>
      </c>
      <c r="I11" s="8" t="n">
        <v>350000</v>
      </c>
      <c r="J11" s="8" t="n">
        <v>350000</v>
      </c>
      <c r="K11" s="8" t="n">
        <v>350000</v>
      </c>
      <c r="L11" s="8" t="n">
        <v>350000</v>
      </c>
      <c r="M11" s="8" t="n">
        <v>350000</v>
      </c>
      <c r="N11" s="8" t="n">
        <v>350000</v>
      </c>
      <c r="O11" s="8" t="n">
        <v>0</v>
      </c>
      <c r="P11" s="8" t="n">
        <v>0</v>
      </c>
      <c r="Q11" s="8" t="n">
        <v>0</v>
      </c>
      <c r="R11" s="8" t="n">
        <v>0</v>
      </c>
      <c r="S11" s="8" t="n">
        <v>0</v>
      </c>
      <c r="T11" s="8" t="n">
        <v>0</v>
      </c>
      <c r="U11" s="8" t="n">
        <v>0</v>
      </c>
      <c r="V11" s="8" t="n">
        <v>0</v>
      </c>
      <c r="W11" s="8" t="n">
        <v>0</v>
      </c>
      <c r="X11" s="8" t="n">
        <v>0</v>
      </c>
      <c r="Y11" s="8" t="n">
        <v>0</v>
      </c>
      <c r="Z11" s="13">
        <f>SUM(B11:Y11)</f>
        <v/>
      </c>
    </row>
    <row r="12">
      <c r="A12" s="2" t="inlineStr">
        <is>
          <t xml:space="preserve">  Kaufpreisraten nach MaBV</t>
        </is>
      </c>
      <c r="B12" s="11">
        <f>SUMIF('MaBV-Raten'!$D$4:$D$10,B$6,'MaBV-Raten'!$E$4:$E$10)</f>
        <v/>
      </c>
      <c r="C12" s="11">
        <f>SUMIF('MaBV-Raten'!$D$4:$D$10,C$6,'MaBV-Raten'!$E$4:$E$10)</f>
        <v/>
      </c>
      <c r="D12" s="11">
        <f>SUMIF('MaBV-Raten'!$D$4:$D$10,D$6,'MaBV-Raten'!$E$4:$E$10)</f>
        <v/>
      </c>
      <c r="E12" s="11">
        <f>SUMIF('MaBV-Raten'!$D$4:$D$10,E$6,'MaBV-Raten'!$E$4:$E$10)</f>
        <v/>
      </c>
      <c r="F12" s="11">
        <f>SUMIF('MaBV-Raten'!$D$4:$D$10,F$6,'MaBV-Raten'!$E$4:$E$10)</f>
        <v/>
      </c>
      <c r="G12" s="11">
        <f>SUMIF('MaBV-Raten'!$D$4:$D$10,G$6,'MaBV-Raten'!$E$4:$E$10)</f>
        <v/>
      </c>
      <c r="H12" s="11">
        <f>SUMIF('MaBV-Raten'!$D$4:$D$10,H$6,'MaBV-Raten'!$E$4:$E$10)</f>
        <v/>
      </c>
      <c r="I12" s="11">
        <f>SUMIF('MaBV-Raten'!$D$4:$D$10,I$6,'MaBV-Raten'!$E$4:$E$10)</f>
        <v/>
      </c>
      <c r="J12" s="11">
        <f>SUMIF('MaBV-Raten'!$D$4:$D$10,J$6,'MaBV-Raten'!$E$4:$E$10)</f>
        <v/>
      </c>
      <c r="K12" s="11">
        <f>SUMIF('MaBV-Raten'!$D$4:$D$10,K$6,'MaBV-Raten'!$E$4:$E$10)</f>
        <v/>
      </c>
      <c r="L12" s="11">
        <f>SUMIF('MaBV-Raten'!$D$4:$D$10,L$6,'MaBV-Raten'!$E$4:$E$10)</f>
        <v/>
      </c>
      <c r="M12" s="11">
        <f>SUMIF('MaBV-Raten'!$D$4:$D$10,M$6,'MaBV-Raten'!$E$4:$E$10)</f>
        <v/>
      </c>
      <c r="N12" s="11">
        <f>SUMIF('MaBV-Raten'!$D$4:$D$10,N$6,'MaBV-Raten'!$E$4:$E$10)</f>
        <v/>
      </c>
      <c r="O12" s="11">
        <f>SUMIF('MaBV-Raten'!$D$4:$D$10,O$6,'MaBV-Raten'!$E$4:$E$10)</f>
        <v/>
      </c>
      <c r="P12" s="11">
        <f>SUMIF('MaBV-Raten'!$D$4:$D$10,P$6,'MaBV-Raten'!$E$4:$E$10)</f>
        <v/>
      </c>
      <c r="Q12" s="11">
        <f>SUMIF('MaBV-Raten'!$D$4:$D$10,Q$6,'MaBV-Raten'!$E$4:$E$10)</f>
        <v/>
      </c>
      <c r="R12" s="11">
        <f>SUMIF('MaBV-Raten'!$D$4:$D$10,R$6,'MaBV-Raten'!$E$4:$E$10)</f>
        <v/>
      </c>
      <c r="S12" s="11">
        <f>SUMIF('MaBV-Raten'!$D$4:$D$10,S$6,'MaBV-Raten'!$E$4:$E$10)</f>
        <v/>
      </c>
      <c r="T12" s="11">
        <f>SUMIF('MaBV-Raten'!$D$4:$D$10,T$6,'MaBV-Raten'!$E$4:$E$10)</f>
        <v/>
      </c>
      <c r="U12" s="11">
        <f>SUMIF('MaBV-Raten'!$D$4:$D$10,U$6,'MaBV-Raten'!$E$4:$E$10)</f>
        <v/>
      </c>
      <c r="V12" s="11">
        <f>SUMIF('MaBV-Raten'!$D$4:$D$10,V$6,'MaBV-Raten'!$E$4:$E$10)</f>
        <v/>
      </c>
      <c r="W12" s="11">
        <f>SUMIF('MaBV-Raten'!$D$4:$D$10,W$6,'MaBV-Raten'!$E$4:$E$10)</f>
        <v/>
      </c>
      <c r="X12" s="11">
        <f>SUMIF('MaBV-Raten'!$D$4:$D$10,X$6,'MaBV-Raten'!$E$4:$E$10)</f>
        <v/>
      </c>
      <c r="Y12" s="11">
        <f>SUMIF('MaBV-Raten'!$D$4:$D$10,Y$6,'MaBV-Raten'!$E$4:$E$10)</f>
        <v/>
      </c>
      <c r="Z12" s="13">
        <f>SUM(B12:Y12)</f>
        <v/>
      </c>
    </row>
    <row r="13">
      <c r="A13" s="2" t="inlineStr">
        <is>
          <t xml:space="preserve">  Sonstige Einzahlungen</t>
        </is>
      </c>
      <c r="B13" s="8" t="n">
        <v>0</v>
      </c>
      <c r="C13" s="8" t="n">
        <v>0</v>
      </c>
      <c r="D13" s="8" t="n">
        <v>0</v>
      </c>
      <c r="E13" s="8" t="n">
        <v>0</v>
      </c>
      <c r="F13" s="8" t="n">
        <v>0</v>
      </c>
      <c r="G13" s="8" t="n">
        <v>0</v>
      </c>
      <c r="H13" s="8" t="n">
        <v>0</v>
      </c>
      <c r="I13" s="8" t="n">
        <v>0</v>
      </c>
      <c r="J13" s="8" t="n">
        <v>0</v>
      </c>
      <c r="K13" s="8" t="n">
        <v>0</v>
      </c>
      <c r="L13" s="8" t="n">
        <v>0</v>
      </c>
      <c r="M13" s="8" t="n">
        <v>0</v>
      </c>
      <c r="N13" s="8" t="n">
        <v>0</v>
      </c>
      <c r="O13" s="8" t="n">
        <v>0</v>
      </c>
      <c r="P13" s="8" t="n">
        <v>0</v>
      </c>
      <c r="Q13" s="8" t="n">
        <v>0</v>
      </c>
      <c r="R13" s="8" t="n">
        <v>0</v>
      </c>
      <c r="S13" s="8" t="n">
        <v>0</v>
      </c>
      <c r="T13" s="8" t="n">
        <v>0</v>
      </c>
      <c r="U13" s="8" t="n">
        <v>0</v>
      </c>
      <c r="V13" s="8" t="n">
        <v>0</v>
      </c>
      <c r="W13" s="8" t="n">
        <v>0</v>
      </c>
      <c r="X13" s="8" t="n">
        <v>0</v>
      </c>
      <c r="Y13" s="8" t="n">
        <v>0</v>
      </c>
      <c r="Z13" s="13">
        <f>SUM(B13:Y13)</f>
        <v/>
      </c>
    </row>
    <row r="14">
      <c r="A14" s="22" t="inlineStr">
        <is>
          <t>Summe Einzahlungen</t>
        </is>
      </c>
      <c r="B14" s="23">
        <f>SUM(B10:B13)</f>
        <v/>
      </c>
      <c r="C14" s="23">
        <f>SUM(C10:C13)</f>
        <v/>
      </c>
      <c r="D14" s="23">
        <f>SUM(D10:D13)</f>
        <v/>
      </c>
      <c r="E14" s="23">
        <f>SUM(E10:E13)</f>
        <v/>
      </c>
      <c r="F14" s="23">
        <f>SUM(F10:F13)</f>
        <v/>
      </c>
      <c r="G14" s="23">
        <f>SUM(G10:G13)</f>
        <v/>
      </c>
      <c r="H14" s="23">
        <f>SUM(H10:H13)</f>
        <v/>
      </c>
      <c r="I14" s="23">
        <f>SUM(I10:I13)</f>
        <v/>
      </c>
      <c r="J14" s="23">
        <f>SUM(J10:J13)</f>
        <v/>
      </c>
      <c r="K14" s="23">
        <f>SUM(K10:K13)</f>
        <v/>
      </c>
      <c r="L14" s="23">
        <f>SUM(L10:L13)</f>
        <v/>
      </c>
      <c r="M14" s="23">
        <f>SUM(M10:M13)</f>
        <v/>
      </c>
      <c r="N14" s="23">
        <f>SUM(N10:N13)</f>
        <v/>
      </c>
      <c r="O14" s="23">
        <f>SUM(O10:O13)</f>
        <v/>
      </c>
      <c r="P14" s="23">
        <f>SUM(P10:P13)</f>
        <v/>
      </c>
      <c r="Q14" s="23">
        <f>SUM(Q10:Q13)</f>
        <v/>
      </c>
      <c r="R14" s="23">
        <f>SUM(R10:R13)</f>
        <v/>
      </c>
      <c r="S14" s="23">
        <f>SUM(S10:S13)</f>
        <v/>
      </c>
      <c r="T14" s="23">
        <f>SUM(T10:T13)</f>
        <v/>
      </c>
      <c r="U14" s="23">
        <f>SUM(U10:U13)</f>
        <v/>
      </c>
      <c r="V14" s="23">
        <f>SUM(V10:V13)</f>
        <v/>
      </c>
      <c r="W14" s="23">
        <f>SUM(W10:W13)</f>
        <v/>
      </c>
      <c r="X14" s="23">
        <f>SUM(X10:X13)</f>
        <v/>
      </c>
      <c r="Y14" s="23">
        <f>SUM(Y10:Y13)</f>
        <v/>
      </c>
      <c r="Z14" s="23">
        <f>SUM(B14:Y14)</f>
        <v/>
      </c>
    </row>
    <row r="15">
      <c r="A15" s="20" t="inlineStr">
        <is>
          <t>Auszahlungen</t>
        </is>
      </c>
      <c r="B15" s="21" t="n"/>
      <c r="C15" s="21" t="n"/>
      <c r="D15" s="21" t="n"/>
      <c r="E15" s="21" t="n"/>
      <c r="F15" s="21" t="n"/>
      <c r="G15" s="21" t="n"/>
      <c r="H15" s="21" t="n"/>
      <c r="I15" s="21" t="n"/>
      <c r="J15" s="21" t="n"/>
      <c r="K15" s="21" t="n"/>
      <c r="L15" s="21" t="n"/>
      <c r="M15" s="21" t="n"/>
      <c r="N15" s="21" t="n"/>
      <c r="O15" s="21" t="n"/>
      <c r="P15" s="21" t="n"/>
      <c r="Q15" s="21" t="n"/>
      <c r="R15" s="21" t="n"/>
      <c r="S15" s="21" t="n"/>
      <c r="T15" s="21" t="n"/>
      <c r="U15" s="21" t="n"/>
      <c r="V15" s="21" t="n"/>
      <c r="W15" s="21" t="n"/>
      <c r="X15" s="21" t="n"/>
      <c r="Y15" s="21" t="n"/>
    </row>
    <row r="16">
      <c r="A16" s="2" t="inlineStr">
        <is>
          <t xml:space="preserve">  Grundstück inkl. Nebenkosten (KG 100)</t>
        </is>
      </c>
      <c r="B16" s="8" t="n">
        <v>1350000</v>
      </c>
      <c r="C16" s="8" t="n">
        <v>0</v>
      </c>
      <c r="D16" s="8" t="n">
        <v>0</v>
      </c>
      <c r="E16" s="8" t="n">
        <v>0</v>
      </c>
      <c r="F16" s="8" t="n">
        <v>0</v>
      </c>
      <c r="G16" s="8" t="n">
        <v>0</v>
      </c>
      <c r="H16" s="8" t="n">
        <v>0</v>
      </c>
      <c r="I16" s="8" t="n">
        <v>0</v>
      </c>
      <c r="J16" s="8" t="n">
        <v>0</v>
      </c>
      <c r="K16" s="8" t="n">
        <v>0</v>
      </c>
      <c r="L16" s="8" t="n">
        <v>0</v>
      </c>
      <c r="M16" s="8" t="n">
        <v>0</v>
      </c>
      <c r="N16" s="8" t="n">
        <v>0</v>
      </c>
      <c r="O16" s="8" t="n">
        <v>0</v>
      </c>
      <c r="P16" s="8" t="n">
        <v>0</v>
      </c>
      <c r="Q16" s="8" t="n">
        <v>0</v>
      </c>
      <c r="R16" s="8" t="n">
        <v>0</v>
      </c>
      <c r="S16" s="8" t="n">
        <v>0</v>
      </c>
      <c r="T16" s="8" t="n">
        <v>0</v>
      </c>
      <c r="U16" s="8" t="n">
        <v>0</v>
      </c>
      <c r="V16" s="8" t="n">
        <v>0</v>
      </c>
      <c r="W16" s="8" t="n">
        <v>0</v>
      </c>
      <c r="X16" s="8" t="n">
        <v>0</v>
      </c>
      <c r="Y16" s="8" t="n">
        <v>0</v>
      </c>
      <c r="Z16" s="13">
        <f>SUM(B16:Y16)</f>
        <v/>
      </c>
    </row>
    <row r="17">
      <c r="A17" s="2" t="inlineStr">
        <is>
          <t xml:space="preserve">  Vorbereitende Maßnahmen, Erschließung (KG 200)</t>
        </is>
      </c>
      <c r="B17" s="8" t="n">
        <v>0</v>
      </c>
      <c r="C17" s="8" t="n">
        <v>40000</v>
      </c>
      <c r="D17" s="8" t="n">
        <v>40000</v>
      </c>
      <c r="E17" s="8" t="n">
        <v>0</v>
      </c>
      <c r="F17" s="8" t="n">
        <v>0</v>
      </c>
      <c r="G17" s="8" t="n">
        <v>0</v>
      </c>
      <c r="H17" s="8" t="n">
        <v>0</v>
      </c>
      <c r="I17" s="8" t="n">
        <v>0</v>
      </c>
      <c r="J17" s="8" t="n">
        <v>0</v>
      </c>
      <c r="K17" s="8" t="n">
        <v>0</v>
      </c>
      <c r="L17" s="8" t="n">
        <v>0</v>
      </c>
      <c r="M17" s="8" t="n">
        <v>0</v>
      </c>
      <c r="N17" s="8" t="n">
        <v>0</v>
      </c>
      <c r="O17" s="8" t="n">
        <v>0</v>
      </c>
      <c r="P17" s="8" t="n">
        <v>0</v>
      </c>
      <c r="Q17" s="8" t="n">
        <v>0</v>
      </c>
      <c r="R17" s="8" t="n">
        <v>0</v>
      </c>
      <c r="S17" s="8" t="n">
        <v>0</v>
      </c>
      <c r="T17" s="8" t="n">
        <v>0</v>
      </c>
      <c r="U17" s="8" t="n">
        <v>0</v>
      </c>
      <c r="V17" s="8" t="n">
        <v>0</v>
      </c>
      <c r="W17" s="8" t="n">
        <v>0</v>
      </c>
      <c r="X17" s="8" t="n">
        <v>0</v>
      </c>
      <c r="Y17" s="8" t="n">
        <v>0</v>
      </c>
      <c r="Z17" s="13">
        <f>SUM(B17:Y17)</f>
        <v/>
      </c>
    </row>
    <row r="18">
      <c r="A18" s="2" t="inlineStr">
        <is>
          <t xml:space="preserve">  Bauwerk – Baukonstruktion (KG 300)</t>
        </is>
      </c>
      <c r="B18" s="8" t="n">
        <v>0</v>
      </c>
      <c r="C18" s="8" t="n">
        <v>0</v>
      </c>
      <c r="D18" s="8" t="n">
        <v>0</v>
      </c>
      <c r="E18" s="8" t="n">
        <v>250000</v>
      </c>
      <c r="F18" s="8" t="n">
        <v>250000</v>
      </c>
      <c r="G18" s="8" t="n">
        <v>250000</v>
      </c>
      <c r="H18" s="8" t="n">
        <v>250000</v>
      </c>
      <c r="I18" s="8" t="n">
        <v>250000</v>
      </c>
      <c r="J18" s="8" t="n">
        <v>250000</v>
      </c>
      <c r="K18" s="8" t="n">
        <v>250000</v>
      </c>
      <c r="L18" s="8" t="n">
        <v>250000</v>
      </c>
      <c r="M18" s="8" t="n">
        <v>250000</v>
      </c>
      <c r="N18" s="8" t="n">
        <v>250000</v>
      </c>
      <c r="O18" s="8" t="n">
        <v>250000</v>
      </c>
      <c r="P18" s="8" t="n">
        <v>0</v>
      </c>
      <c r="Q18" s="8" t="n">
        <v>0</v>
      </c>
      <c r="R18" s="8" t="n">
        <v>0</v>
      </c>
      <c r="S18" s="8" t="n">
        <v>0</v>
      </c>
      <c r="T18" s="8" t="n">
        <v>0</v>
      </c>
      <c r="U18" s="8" t="n">
        <v>0</v>
      </c>
      <c r="V18" s="8" t="n">
        <v>0</v>
      </c>
      <c r="W18" s="8" t="n">
        <v>0</v>
      </c>
      <c r="X18" s="8" t="n">
        <v>0</v>
      </c>
      <c r="Y18" s="8" t="n">
        <v>0</v>
      </c>
      <c r="Z18" s="13">
        <f>SUM(B18:Y18)</f>
        <v/>
      </c>
    </row>
    <row r="19">
      <c r="A19" s="2" t="inlineStr">
        <is>
          <t xml:space="preserve">  Bauwerk – Technische Anlagen (KG 400)</t>
        </is>
      </c>
      <c r="B19" s="8" t="n">
        <v>0</v>
      </c>
      <c r="C19" s="8" t="n">
        <v>0</v>
      </c>
      <c r="D19" s="8" t="n">
        <v>0</v>
      </c>
      <c r="E19" s="8" t="n">
        <v>0</v>
      </c>
      <c r="F19" s="8" t="n">
        <v>0</v>
      </c>
      <c r="G19" s="8" t="n">
        <v>0</v>
      </c>
      <c r="H19" s="8" t="n">
        <v>0</v>
      </c>
      <c r="I19" s="8" t="n">
        <v>0</v>
      </c>
      <c r="J19" s="8" t="n">
        <v>0</v>
      </c>
      <c r="K19" s="8" t="n">
        <v>110000</v>
      </c>
      <c r="L19" s="8" t="n">
        <v>110000</v>
      </c>
      <c r="M19" s="8" t="n">
        <v>110000</v>
      </c>
      <c r="N19" s="8" t="n">
        <v>110000</v>
      </c>
      <c r="O19" s="8" t="n">
        <v>110000</v>
      </c>
      <c r="P19" s="8" t="n">
        <v>110000</v>
      </c>
      <c r="Q19" s="8" t="n">
        <v>110000</v>
      </c>
      <c r="R19" s="8" t="n">
        <v>110000</v>
      </c>
      <c r="S19" s="8" t="n">
        <v>0</v>
      </c>
      <c r="T19" s="8" t="n">
        <v>0</v>
      </c>
      <c r="U19" s="8" t="n">
        <v>0</v>
      </c>
      <c r="V19" s="8" t="n">
        <v>0</v>
      </c>
      <c r="W19" s="8" t="n">
        <v>0</v>
      </c>
      <c r="X19" s="8" t="n">
        <v>0</v>
      </c>
      <c r="Y19" s="8" t="n">
        <v>0</v>
      </c>
      <c r="Z19" s="13">
        <f>SUM(B19:Y19)</f>
        <v/>
      </c>
    </row>
    <row r="20">
      <c r="A20" s="2" t="inlineStr">
        <is>
          <t xml:space="preserve">  Außenanlagen (KG 500)</t>
        </is>
      </c>
      <c r="B20" s="8" t="n">
        <v>0</v>
      </c>
      <c r="C20" s="8" t="n">
        <v>0</v>
      </c>
      <c r="D20" s="8" t="n">
        <v>0</v>
      </c>
      <c r="E20" s="8" t="n">
        <v>0</v>
      </c>
      <c r="F20" s="8" t="n">
        <v>0</v>
      </c>
      <c r="G20" s="8" t="n">
        <v>0</v>
      </c>
      <c r="H20" s="8" t="n">
        <v>0</v>
      </c>
      <c r="I20" s="8" t="n">
        <v>0</v>
      </c>
      <c r="J20" s="8" t="n">
        <v>0</v>
      </c>
      <c r="K20" s="8" t="n">
        <v>0</v>
      </c>
      <c r="L20" s="8" t="n">
        <v>0</v>
      </c>
      <c r="M20" s="8" t="n">
        <v>0</v>
      </c>
      <c r="N20" s="8" t="n">
        <v>0</v>
      </c>
      <c r="O20" s="8" t="n">
        <v>0</v>
      </c>
      <c r="P20" s="8" t="n">
        <v>0</v>
      </c>
      <c r="Q20" s="8" t="n">
        <v>0</v>
      </c>
      <c r="R20" s="8" t="n">
        <v>60000</v>
      </c>
      <c r="S20" s="8" t="n">
        <v>60000</v>
      </c>
      <c r="T20" s="8" t="n">
        <v>60000</v>
      </c>
      <c r="U20" s="8" t="n">
        <v>0</v>
      </c>
      <c r="V20" s="8" t="n">
        <v>0</v>
      </c>
      <c r="W20" s="8" t="n">
        <v>0</v>
      </c>
      <c r="X20" s="8" t="n">
        <v>0</v>
      </c>
      <c r="Y20" s="8" t="n">
        <v>0</v>
      </c>
      <c r="Z20" s="13">
        <f>SUM(B20:Y20)</f>
        <v/>
      </c>
    </row>
    <row r="21">
      <c r="A21" s="2" t="inlineStr">
        <is>
          <t xml:space="preserve">  Baunebenkosten (KG 700)</t>
        </is>
      </c>
      <c r="B21" s="8" t="n">
        <v>25000</v>
      </c>
      <c r="C21" s="8" t="n">
        <v>25000</v>
      </c>
      <c r="D21" s="8" t="n">
        <v>25000</v>
      </c>
      <c r="E21" s="8" t="n">
        <v>25000</v>
      </c>
      <c r="F21" s="8" t="n">
        <v>25000</v>
      </c>
      <c r="G21" s="8" t="n">
        <v>25000</v>
      </c>
      <c r="H21" s="8" t="n">
        <v>25000</v>
      </c>
      <c r="I21" s="8" t="n">
        <v>25000</v>
      </c>
      <c r="J21" s="8" t="n">
        <v>25000</v>
      </c>
      <c r="K21" s="8" t="n">
        <v>25000</v>
      </c>
      <c r="L21" s="8" t="n">
        <v>25000</v>
      </c>
      <c r="M21" s="8" t="n">
        <v>25000</v>
      </c>
      <c r="N21" s="8" t="n">
        <v>25000</v>
      </c>
      <c r="O21" s="8" t="n">
        <v>25000</v>
      </c>
      <c r="P21" s="8" t="n">
        <v>25000</v>
      </c>
      <c r="Q21" s="8" t="n">
        <v>25000</v>
      </c>
      <c r="R21" s="8" t="n">
        <v>25000</v>
      </c>
      <c r="S21" s="8" t="n">
        <v>25000</v>
      </c>
      <c r="T21" s="8" t="n">
        <v>25000</v>
      </c>
      <c r="U21" s="8" t="n">
        <v>25000</v>
      </c>
      <c r="V21" s="8" t="n">
        <v>0</v>
      </c>
      <c r="W21" s="8" t="n">
        <v>0</v>
      </c>
      <c r="X21" s="8" t="n">
        <v>0</v>
      </c>
      <c r="Y21" s="8" t="n">
        <v>0</v>
      </c>
      <c r="Z21" s="13">
        <f>SUM(B21:Y21)</f>
        <v/>
      </c>
    </row>
    <row r="22">
      <c r="A22" s="2" t="inlineStr">
        <is>
          <t xml:space="preserve">  Zinsen und Bereitstellungszinsen</t>
        </is>
      </c>
      <c r="B22" s="8" t="n">
        <v>0</v>
      </c>
      <c r="C22" s="8" t="n">
        <v>0</v>
      </c>
      <c r="D22" s="8" t="n">
        <v>0</v>
      </c>
      <c r="E22" s="8" t="n">
        <v>0</v>
      </c>
      <c r="F22" s="8" t="n">
        <v>12000</v>
      </c>
      <c r="G22" s="8" t="n">
        <v>12000</v>
      </c>
      <c r="H22" s="8" t="n">
        <v>12000</v>
      </c>
      <c r="I22" s="8" t="n">
        <v>12000</v>
      </c>
      <c r="J22" s="8" t="n">
        <v>12000</v>
      </c>
      <c r="K22" s="8" t="n">
        <v>12000</v>
      </c>
      <c r="L22" s="8" t="n">
        <v>12000</v>
      </c>
      <c r="M22" s="8" t="n">
        <v>12000</v>
      </c>
      <c r="N22" s="8" t="n">
        <v>12000</v>
      </c>
      <c r="O22" s="8" t="n">
        <v>12000</v>
      </c>
      <c r="P22" s="8" t="n">
        <v>12000</v>
      </c>
      <c r="Q22" s="8" t="n">
        <v>12000</v>
      </c>
      <c r="R22" s="8" t="n">
        <v>12000</v>
      </c>
      <c r="S22" s="8" t="n">
        <v>12000</v>
      </c>
      <c r="T22" s="8" t="n">
        <v>12000</v>
      </c>
      <c r="U22" s="8" t="n">
        <v>12000</v>
      </c>
      <c r="V22" s="8" t="n">
        <v>12000</v>
      </c>
      <c r="W22" s="8" t="n">
        <v>12000</v>
      </c>
      <c r="X22" s="8" t="n">
        <v>12000</v>
      </c>
      <c r="Y22" s="8" t="n">
        <v>12000</v>
      </c>
      <c r="Z22" s="13">
        <f>SUM(B22:Y22)</f>
        <v/>
      </c>
    </row>
    <row r="23">
      <c r="A23" s="2" t="inlineStr">
        <is>
          <t xml:space="preserve">  Tilgung Baukredit</t>
        </is>
      </c>
      <c r="B23" s="8" t="n">
        <v>0</v>
      </c>
      <c r="C23" s="8" t="n">
        <v>0</v>
      </c>
      <c r="D23" s="8" t="n">
        <v>0</v>
      </c>
      <c r="E23" s="8" t="n">
        <v>0</v>
      </c>
      <c r="F23" s="8" t="n">
        <v>0</v>
      </c>
      <c r="G23" s="8" t="n">
        <v>0</v>
      </c>
      <c r="H23" s="8" t="n">
        <v>0</v>
      </c>
      <c r="I23" s="8" t="n">
        <v>0</v>
      </c>
      <c r="J23" s="8" t="n">
        <v>0</v>
      </c>
      <c r="K23" s="8" t="n">
        <v>0</v>
      </c>
      <c r="L23" s="8" t="n">
        <v>0</v>
      </c>
      <c r="M23" s="8" t="n">
        <v>0</v>
      </c>
      <c r="N23" s="8" t="n">
        <v>0</v>
      </c>
      <c r="O23" s="8" t="n">
        <v>0</v>
      </c>
      <c r="P23" s="8" t="n">
        <v>0</v>
      </c>
      <c r="Q23" s="8" t="n">
        <v>0</v>
      </c>
      <c r="R23" s="8" t="n">
        <v>0</v>
      </c>
      <c r="S23" s="8" t="n">
        <v>0</v>
      </c>
      <c r="T23" s="8" t="n">
        <v>0</v>
      </c>
      <c r="U23" s="8" t="n">
        <v>1050000</v>
      </c>
      <c r="V23" s="8" t="n">
        <v>0</v>
      </c>
      <c r="W23" s="8" t="n">
        <v>1050000</v>
      </c>
      <c r="X23" s="8" t="n">
        <v>0</v>
      </c>
      <c r="Y23" s="8" t="n">
        <v>1050000</v>
      </c>
      <c r="Z23" s="13">
        <f>SUM(B23:Y23)</f>
        <v/>
      </c>
    </row>
    <row r="24">
      <c r="A24" s="2" t="inlineStr">
        <is>
          <t xml:space="preserve">  Vertrieb und Marketing</t>
        </is>
      </c>
      <c r="B24" s="8" t="n">
        <v>8000</v>
      </c>
      <c r="C24" s="8" t="n">
        <v>8000</v>
      </c>
      <c r="D24" s="8" t="n">
        <v>8000</v>
      </c>
      <c r="E24" s="8" t="n">
        <v>8000</v>
      </c>
      <c r="F24" s="8" t="n">
        <v>8000</v>
      </c>
      <c r="G24" s="8" t="n">
        <v>8000</v>
      </c>
      <c r="H24" s="8" t="n">
        <v>8000</v>
      </c>
      <c r="I24" s="8" t="n">
        <v>8000</v>
      </c>
      <c r="J24" s="8" t="n">
        <v>8000</v>
      </c>
      <c r="K24" s="8" t="n">
        <v>8000</v>
      </c>
      <c r="L24" s="8" t="n">
        <v>8000</v>
      </c>
      <c r="M24" s="8" t="n">
        <v>8000</v>
      </c>
      <c r="N24" s="8" t="n">
        <v>8000</v>
      </c>
      <c r="O24" s="8" t="n">
        <v>8000</v>
      </c>
      <c r="P24" s="8" t="n">
        <v>8000</v>
      </c>
      <c r="Q24" s="8" t="n">
        <v>8000</v>
      </c>
      <c r="R24" s="8" t="n">
        <v>8000</v>
      </c>
      <c r="S24" s="8" t="n">
        <v>8000</v>
      </c>
      <c r="T24" s="8" t="n">
        <v>0</v>
      </c>
      <c r="U24" s="8" t="n">
        <v>0</v>
      </c>
      <c r="V24" s="8" t="n">
        <v>0</v>
      </c>
      <c r="W24" s="8" t="n">
        <v>0</v>
      </c>
      <c r="X24" s="8" t="n">
        <v>0</v>
      </c>
      <c r="Y24" s="8" t="n">
        <v>0</v>
      </c>
      <c r="Z24" s="13">
        <f>SUM(B24:Y24)</f>
        <v/>
      </c>
    </row>
    <row r="25">
      <c r="A25" s="2" t="inlineStr">
        <is>
          <t xml:space="preserve">  Sonstige Auszahlungen</t>
        </is>
      </c>
      <c r="B25" s="8" t="n">
        <v>0</v>
      </c>
      <c r="C25" s="8" t="n">
        <v>0</v>
      </c>
      <c r="D25" s="8" t="n">
        <v>0</v>
      </c>
      <c r="E25" s="8" t="n">
        <v>0</v>
      </c>
      <c r="F25" s="8" t="n">
        <v>0</v>
      </c>
      <c r="G25" s="8" t="n">
        <v>0</v>
      </c>
      <c r="H25" s="8" t="n">
        <v>0</v>
      </c>
      <c r="I25" s="8" t="n">
        <v>0</v>
      </c>
      <c r="J25" s="8" t="n">
        <v>0</v>
      </c>
      <c r="K25" s="8" t="n">
        <v>0</v>
      </c>
      <c r="L25" s="8" t="n">
        <v>0</v>
      </c>
      <c r="M25" s="8" t="n">
        <v>0</v>
      </c>
      <c r="N25" s="8" t="n">
        <v>0</v>
      </c>
      <c r="O25" s="8" t="n">
        <v>0</v>
      </c>
      <c r="P25" s="8" t="n">
        <v>0</v>
      </c>
      <c r="Q25" s="8" t="n">
        <v>0</v>
      </c>
      <c r="R25" s="8" t="n">
        <v>0</v>
      </c>
      <c r="S25" s="8" t="n">
        <v>0</v>
      </c>
      <c r="T25" s="8" t="n">
        <v>0</v>
      </c>
      <c r="U25" s="8" t="n">
        <v>0</v>
      </c>
      <c r="V25" s="8" t="n">
        <v>0</v>
      </c>
      <c r="W25" s="8" t="n">
        <v>0</v>
      </c>
      <c r="X25" s="8" t="n">
        <v>0</v>
      </c>
      <c r="Y25" s="8" t="n">
        <v>0</v>
      </c>
      <c r="Z25" s="13">
        <f>SUM(B25:Y25)</f>
        <v/>
      </c>
    </row>
    <row r="26">
      <c r="A26" s="22" t="inlineStr">
        <is>
          <t>Summe Auszahlungen</t>
        </is>
      </c>
      <c r="B26" s="23">
        <f>SUM(B16:B25)</f>
        <v/>
      </c>
      <c r="C26" s="23">
        <f>SUM(C16:C25)</f>
        <v/>
      </c>
      <c r="D26" s="23">
        <f>SUM(D16:D25)</f>
        <v/>
      </c>
      <c r="E26" s="23">
        <f>SUM(E16:E25)</f>
        <v/>
      </c>
      <c r="F26" s="23">
        <f>SUM(F16:F25)</f>
        <v/>
      </c>
      <c r="G26" s="23">
        <f>SUM(G16:G25)</f>
        <v/>
      </c>
      <c r="H26" s="23">
        <f>SUM(H16:H25)</f>
        <v/>
      </c>
      <c r="I26" s="23">
        <f>SUM(I16:I25)</f>
        <v/>
      </c>
      <c r="J26" s="23">
        <f>SUM(J16:J25)</f>
        <v/>
      </c>
      <c r="K26" s="23">
        <f>SUM(K16:K25)</f>
        <v/>
      </c>
      <c r="L26" s="23">
        <f>SUM(L16:L25)</f>
        <v/>
      </c>
      <c r="M26" s="23">
        <f>SUM(M16:M25)</f>
        <v/>
      </c>
      <c r="N26" s="23">
        <f>SUM(N16:N25)</f>
        <v/>
      </c>
      <c r="O26" s="23">
        <f>SUM(O16:O25)</f>
        <v/>
      </c>
      <c r="P26" s="23">
        <f>SUM(P16:P25)</f>
        <v/>
      </c>
      <c r="Q26" s="23">
        <f>SUM(Q16:Q25)</f>
        <v/>
      </c>
      <c r="R26" s="23">
        <f>SUM(R16:R25)</f>
        <v/>
      </c>
      <c r="S26" s="23">
        <f>SUM(S16:S25)</f>
        <v/>
      </c>
      <c r="T26" s="23">
        <f>SUM(T16:T25)</f>
        <v/>
      </c>
      <c r="U26" s="23">
        <f>SUM(U16:U25)</f>
        <v/>
      </c>
      <c r="V26" s="23">
        <f>SUM(V16:V25)</f>
        <v/>
      </c>
      <c r="W26" s="23">
        <f>SUM(W16:W25)</f>
        <v/>
      </c>
      <c r="X26" s="23">
        <f>SUM(X16:X25)</f>
        <v/>
      </c>
      <c r="Y26" s="23">
        <f>SUM(Y16:Y25)</f>
        <v/>
      </c>
      <c r="Z26" s="23">
        <f>SUM(B26:Y26)</f>
        <v/>
      </c>
    </row>
    <row r="27">
      <c r="A27" s="3" t="inlineStr">
        <is>
          <t>Saldo des Monats</t>
        </is>
      </c>
      <c r="B27" s="13">
        <f>B14-B26</f>
        <v/>
      </c>
      <c r="C27" s="13">
        <f>C14-C26</f>
        <v/>
      </c>
      <c r="D27" s="13">
        <f>D14-D26</f>
        <v/>
      </c>
      <c r="E27" s="13">
        <f>E14-E26</f>
        <v/>
      </c>
      <c r="F27" s="13">
        <f>F14-F26</f>
        <v/>
      </c>
      <c r="G27" s="13">
        <f>G14-G26</f>
        <v/>
      </c>
      <c r="H27" s="13">
        <f>H14-H26</f>
        <v/>
      </c>
      <c r="I27" s="13">
        <f>I14-I26</f>
        <v/>
      </c>
      <c r="J27" s="13">
        <f>J14-J26</f>
        <v/>
      </c>
      <c r="K27" s="13">
        <f>K14-K26</f>
        <v/>
      </c>
      <c r="L27" s="13">
        <f>L14-L26</f>
        <v/>
      </c>
      <c r="M27" s="13">
        <f>M14-M26</f>
        <v/>
      </c>
      <c r="N27" s="13">
        <f>N14-N26</f>
        <v/>
      </c>
      <c r="O27" s="13">
        <f>O14-O26</f>
        <v/>
      </c>
      <c r="P27" s="13">
        <f>P14-P26</f>
        <v/>
      </c>
      <c r="Q27" s="13">
        <f>Q14-Q26</f>
        <v/>
      </c>
      <c r="R27" s="13">
        <f>R14-R26</f>
        <v/>
      </c>
      <c r="S27" s="13">
        <f>S14-S26</f>
        <v/>
      </c>
      <c r="T27" s="13">
        <f>T14-T26</f>
        <v/>
      </c>
      <c r="U27" s="13">
        <f>U14-U26</f>
        <v/>
      </c>
      <c r="V27" s="13">
        <f>V14-V26</f>
        <v/>
      </c>
      <c r="W27" s="13">
        <f>W14-W26</f>
        <v/>
      </c>
      <c r="X27" s="13">
        <f>X14-X26</f>
        <v/>
      </c>
      <c r="Y27" s="13">
        <f>Y14-Y26</f>
        <v/>
      </c>
      <c r="Z27" s="13">
        <f>SUM(B27:Y27)</f>
        <v/>
      </c>
    </row>
    <row r="28">
      <c r="A28" s="22" t="inlineStr">
        <is>
          <t>Endbestand</t>
        </is>
      </c>
      <c r="B28" s="23">
        <f>B8+B27</f>
        <v/>
      </c>
      <c r="C28" s="23">
        <f>C8+C27</f>
        <v/>
      </c>
      <c r="D28" s="23">
        <f>D8+D27</f>
        <v/>
      </c>
      <c r="E28" s="23">
        <f>E8+E27</f>
        <v/>
      </c>
      <c r="F28" s="23">
        <f>F8+F27</f>
        <v/>
      </c>
      <c r="G28" s="23">
        <f>G8+G27</f>
        <v/>
      </c>
      <c r="H28" s="23">
        <f>H8+H27</f>
        <v/>
      </c>
      <c r="I28" s="23">
        <f>I8+I27</f>
        <v/>
      </c>
      <c r="J28" s="23">
        <f>J8+J27</f>
        <v/>
      </c>
      <c r="K28" s="23">
        <f>K8+K27</f>
        <v/>
      </c>
      <c r="L28" s="23">
        <f>L8+L27</f>
        <v/>
      </c>
      <c r="M28" s="23">
        <f>M8+M27</f>
        <v/>
      </c>
      <c r="N28" s="23">
        <f>N8+N27</f>
        <v/>
      </c>
      <c r="O28" s="23">
        <f>O8+O27</f>
        <v/>
      </c>
      <c r="P28" s="23">
        <f>P8+P27</f>
        <v/>
      </c>
      <c r="Q28" s="23">
        <f>Q8+Q27</f>
        <v/>
      </c>
      <c r="R28" s="23">
        <f>R8+R27</f>
        <v/>
      </c>
      <c r="S28" s="23">
        <f>S8+S27</f>
        <v/>
      </c>
      <c r="T28" s="23">
        <f>T8+T27</f>
        <v/>
      </c>
      <c r="U28" s="23">
        <f>U8+U27</f>
        <v/>
      </c>
      <c r="V28" s="23">
        <f>V8+V27</f>
        <v/>
      </c>
      <c r="W28" s="23">
        <f>W8+W27</f>
        <v/>
      </c>
      <c r="X28" s="23">
        <f>X8+X27</f>
        <v/>
      </c>
      <c r="Y28" s="23">
        <f>Y8+Y27</f>
        <v/>
      </c>
      <c r="Z28" s="24" t="n"/>
    </row>
    <row r="29">
      <c r="A29" s="2" t="inlineStr">
        <is>
          <t>Kreditlinie</t>
        </is>
      </c>
      <c r="B29" s="11">
        <f>Annahmen!$B$6</f>
        <v/>
      </c>
      <c r="C29" s="11">
        <f>Annahmen!$B$6</f>
        <v/>
      </c>
      <c r="D29" s="11">
        <f>Annahmen!$B$6</f>
        <v/>
      </c>
      <c r="E29" s="11">
        <f>Annahmen!$B$6</f>
        <v/>
      </c>
      <c r="F29" s="11">
        <f>Annahmen!$B$6</f>
        <v/>
      </c>
      <c r="G29" s="11">
        <f>Annahmen!$B$6</f>
        <v/>
      </c>
      <c r="H29" s="11">
        <f>Annahmen!$B$6</f>
        <v/>
      </c>
      <c r="I29" s="11">
        <f>Annahmen!$B$6</f>
        <v/>
      </c>
      <c r="J29" s="11">
        <f>Annahmen!$B$6</f>
        <v/>
      </c>
      <c r="K29" s="11">
        <f>Annahmen!$B$6</f>
        <v/>
      </c>
      <c r="L29" s="11">
        <f>Annahmen!$B$6</f>
        <v/>
      </c>
      <c r="M29" s="11">
        <f>Annahmen!$B$6</f>
        <v/>
      </c>
      <c r="N29" s="11">
        <f>Annahmen!$B$6</f>
        <v/>
      </c>
      <c r="O29" s="11">
        <f>Annahmen!$B$6</f>
        <v/>
      </c>
      <c r="P29" s="11">
        <f>Annahmen!$B$6</f>
        <v/>
      </c>
      <c r="Q29" s="11">
        <f>Annahmen!$B$6</f>
        <v/>
      </c>
      <c r="R29" s="11">
        <f>Annahmen!$B$6</f>
        <v/>
      </c>
      <c r="S29" s="11">
        <f>Annahmen!$B$6</f>
        <v/>
      </c>
      <c r="T29" s="11">
        <f>Annahmen!$B$6</f>
        <v/>
      </c>
      <c r="U29" s="11">
        <f>Annahmen!$B$6</f>
        <v/>
      </c>
      <c r="V29" s="11">
        <f>Annahmen!$B$6</f>
        <v/>
      </c>
      <c r="W29" s="11">
        <f>Annahmen!$B$6</f>
        <v/>
      </c>
      <c r="X29" s="11">
        <f>Annahmen!$B$6</f>
        <v/>
      </c>
      <c r="Y29" s="11">
        <f>Annahmen!$B$6</f>
        <v/>
      </c>
    </row>
    <row r="30">
      <c r="A30" s="22" t="inlineStr">
        <is>
          <t>Verfügbare Liquidität</t>
        </is>
      </c>
      <c r="B30" s="23">
        <f>B28+B29</f>
        <v/>
      </c>
      <c r="C30" s="23">
        <f>C28+C29</f>
        <v/>
      </c>
      <c r="D30" s="23">
        <f>D28+D29</f>
        <v/>
      </c>
      <c r="E30" s="23">
        <f>E28+E29</f>
        <v/>
      </c>
      <c r="F30" s="23">
        <f>F28+F29</f>
        <v/>
      </c>
      <c r="G30" s="23">
        <f>G28+G29</f>
        <v/>
      </c>
      <c r="H30" s="23">
        <f>H28+H29</f>
        <v/>
      </c>
      <c r="I30" s="23">
        <f>I28+I29</f>
        <v/>
      </c>
      <c r="J30" s="23">
        <f>J28+J29</f>
        <v/>
      </c>
      <c r="K30" s="23">
        <f>K28+K29</f>
        <v/>
      </c>
      <c r="L30" s="23">
        <f>L28+L29</f>
        <v/>
      </c>
      <c r="M30" s="23">
        <f>M28+M29</f>
        <v/>
      </c>
      <c r="N30" s="23">
        <f>N28+N29</f>
        <v/>
      </c>
      <c r="O30" s="23">
        <f>O28+O29</f>
        <v/>
      </c>
      <c r="P30" s="23">
        <f>P28+P29</f>
        <v/>
      </c>
      <c r="Q30" s="23">
        <f>Q28+Q29</f>
        <v/>
      </c>
      <c r="R30" s="23">
        <f>R28+R29</f>
        <v/>
      </c>
      <c r="S30" s="23">
        <f>S28+S29</f>
        <v/>
      </c>
      <c r="T30" s="23">
        <f>T28+T29</f>
        <v/>
      </c>
      <c r="U30" s="23">
        <f>U28+U29</f>
        <v/>
      </c>
      <c r="V30" s="23">
        <f>V28+V29</f>
        <v/>
      </c>
      <c r="W30" s="23">
        <f>W28+W29</f>
        <v/>
      </c>
      <c r="X30" s="23">
        <f>X28+X29</f>
        <v/>
      </c>
      <c r="Y30" s="23">
        <f>Y28+Y29</f>
        <v/>
      </c>
      <c r="Z30" s="24" t="n"/>
    </row>
    <row r="31">
      <c r="A31" s="2" t="inlineStr">
        <is>
          <t>Status</t>
        </is>
      </c>
      <c r="B31" s="2">
        <f>IF(B30&lt;0,"Unterdeckung","ok")</f>
        <v/>
      </c>
      <c r="C31" s="2">
        <f>IF(C30&lt;0,"Unterdeckung","ok")</f>
        <v/>
      </c>
      <c r="D31" s="2">
        <f>IF(D30&lt;0,"Unterdeckung","ok")</f>
        <v/>
      </c>
      <c r="E31" s="2">
        <f>IF(E30&lt;0,"Unterdeckung","ok")</f>
        <v/>
      </c>
      <c r="F31" s="2">
        <f>IF(F30&lt;0,"Unterdeckung","ok")</f>
        <v/>
      </c>
      <c r="G31" s="2">
        <f>IF(G30&lt;0,"Unterdeckung","ok")</f>
        <v/>
      </c>
      <c r="H31" s="2">
        <f>IF(H30&lt;0,"Unterdeckung","ok")</f>
        <v/>
      </c>
      <c r="I31" s="2">
        <f>IF(I30&lt;0,"Unterdeckung","ok")</f>
        <v/>
      </c>
      <c r="J31" s="2">
        <f>IF(J30&lt;0,"Unterdeckung","ok")</f>
        <v/>
      </c>
      <c r="K31" s="2">
        <f>IF(K30&lt;0,"Unterdeckung","ok")</f>
        <v/>
      </c>
      <c r="L31" s="2">
        <f>IF(L30&lt;0,"Unterdeckung","ok")</f>
        <v/>
      </c>
      <c r="M31" s="2">
        <f>IF(M30&lt;0,"Unterdeckung","ok")</f>
        <v/>
      </c>
      <c r="N31" s="2">
        <f>IF(N30&lt;0,"Unterdeckung","ok")</f>
        <v/>
      </c>
      <c r="O31" s="2">
        <f>IF(O30&lt;0,"Unterdeckung","ok")</f>
        <v/>
      </c>
      <c r="P31" s="2">
        <f>IF(P30&lt;0,"Unterdeckung","ok")</f>
        <v/>
      </c>
      <c r="Q31" s="2">
        <f>IF(Q30&lt;0,"Unterdeckung","ok")</f>
        <v/>
      </c>
      <c r="R31" s="2">
        <f>IF(R30&lt;0,"Unterdeckung","ok")</f>
        <v/>
      </c>
      <c r="S31" s="2">
        <f>IF(S30&lt;0,"Unterdeckung","ok")</f>
        <v/>
      </c>
      <c r="T31" s="2">
        <f>IF(T30&lt;0,"Unterdeckung","ok")</f>
        <v/>
      </c>
      <c r="U31" s="2">
        <f>IF(U30&lt;0,"Unterdeckung","ok")</f>
        <v/>
      </c>
      <c r="V31" s="2">
        <f>IF(V30&lt;0,"Unterdeckung","ok")</f>
        <v/>
      </c>
      <c r="W31" s="2">
        <f>IF(W30&lt;0,"Unterdeckung","ok")</f>
        <v/>
      </c>
      <c r="X31" s="2">
        <f>IF(X30&lt;0,"Unterdeckung","ok")</f>
        <v/>
      </c>
      <c r="Y31" s="2">
        <f>IF(Y30&lt;0,"Unterdeckung","ok")</f>
        <v/>
      </c>
    </row>
  </sheetData>
  <conditionalFormatting sqref="B30:Y30">
    <cfRule type="cellIs" priority="1" operator="lessThan" dxfId="0">
      <formula>0</formula>
    </cfRule>
  </conditionalFormatting>
  <conditionalFormatting sqref="B31:Y31">
    <cfRule type="cellIs" priority="2" operator="equal" dxfId="1">
      <formula>"Unterdeckung"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2026-11-05T09:13:52Z</dcterms:created>
  <dcterms:modified xmlns:dcterms="http://purl.org/dc/terms/" xmlns:xsi="http://www.w3.org/2001/XMLSchema-instance" xsi:type="dcterms:W3CDTF">2026-11-05T09:13:52Z</dcterms:modified>
</cp:coreProperties>
</file>